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3" i="1" l="1"/>
  <c r="C62" i="1"/>
  <c r="C60" i="1"/>
  <c r="C58" i="1"/>
  <c r="C57" i="1"/>
  <c r="C55" i="1"/>
  <c r="C42" i="1" l="1"/>
  <c r="C45" i="1" s="1"/>
  <c r="C44" i="1" l="1"/>
  <c r="B51" i="1" s="1"/>
  <c r="C47" i="1"/>
  <c r="C49" i="1"/>
  <c r="C50" i="1"/>
  <c r="C106" i="1"/>
  <c r="C103" i="1" l="1"/>
  <c r="C104" i="1"/>
  <c r="C108" i="1"/>
  <c r="C109" i="1"/>
  <c r="B110" i="1" l="1"/>
</calcChain>
</file>

<file path=xl/sharedStrings.xml><?xml version="1.0" encoding="utf-8"?>
<sst xmlns="http://schemas.openxmlformats.org/spreadsheetml/2006/main" count="105" uniqueCount="74">
  <si>
    <t xml:space="preserve">        </t>
  </si>
  <si>
    <r>
      <t xml:space="preserve">                        </t>
    </r>
    <r>
      <rPr>
        <sz val="11"/>
        <color theme="1"/>
        <rFont val="Calibri"/>
        <family val="2"/>
        <charset val="204"/>
        <scheme val="minor"/>
      </rPr>
      <t>∑</t>
    </r>
    <r>
      <rPr>
        <b/>
        <sz val="11"/>
        <color theme="1"/>
        <rFont val="Calibri"/>
        <family val="2"/>
        <charset val="204"/>
        <scheme val="minor"/>
      </rPr>
      <t>Р</t>
    </r>
    <r>
      <rPr>
        <b/>
        <vertAlign val="subscript"/>
        <sz val="11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vertAlign val="subscript"/>
        <sz val="11"/>
        <color theme="1"/>
        <rFont val="Calibri"/>
        <family val="2"/>
        <charset val="204"/>
        <scheme val="minor"/>
      </rPr>
      <t>кор.</t>
    </r>
  </si>
  <si>
    <t>К</t>
  </si>
  <si>
    <t>ПРОВЕРКА</t>
  </si>
  <si>
    <t>Rкор.</t>
  </si>
  <si>
    <t>эксплуатационных затрат портовой инфраструктуры по корабельному сбору, тыс. грн.;</t>
  </si>
  <si>
    <t xml:space="preserve">Zкор. </t>
  </si>
  <si>
    <t>объектов портовой инфраструктуры, которые относятся к корабельному сбору, тыс. грн.;</t>
  </si>
  <si>
    <t>инфраструктуры, которые относятся к корабельному сбору, тыс. грн.;</t>
  </si>
  <si>
    <t xml:space="preserve">I кор. </t>
  </si>
  <si>
    <t xml:space="preserve">всех судов в заграничном плавании (без учета специализированных судов 1 и 2-й групп), </t>
  </si>
  <si>
    <t xml:space="preserve">с которых непосредственно взимается корабельный сбор при входе в порт и выходе из </t>
  </si>
  <si>
    <t>порта,  на планируемый год, тыс. GТ;</t>
  </si>
  <si>
    <t>GТкор.заг.все суда, кроме спец.</t>
  </si>
  <si>
    <t xml:space="preserve">в заграничном плавании,  с которых непосредственно  взимается корабельный сбор при входе в порт </t>
  </si>
  <si>
    <t>и выходе из порта  (без учета коэффициента К1), на планируемый год, тыс. GТ;</t>
  </si>
  <si>
    <t xml:space="preserve"> </t>
  </si>
  <si>
    <t xml:space="preserve">GТкор.заг. спец. 1-й гр. </t>
  </si>
  <si>
    <t xml:space="preserve"> GТкор.заг. спец. 2-й гр. </t>
  </si>
  <si>
    <t xml:space="preserve"> в заграничном плавании,  с которых непосредственно  взимается корабельный сбор при входе в порт </t>
  </si>
  <si>
    <t>и выходе из порта (без учета коэффициента К2), на планируемый год, тыс. GТ;</t>
  </si>
  <si>
    <t xml:space="preserve">учета специализированных судов 1 и 2-й групп), с которых непосредственно  взимается корабельный </t>
  </si>
  <si>
    <t>сбор при входе в порт и выходе из порта (без учета коэффициента К),  на планируемый год, тыс. GТ;</t>
  </si>
  <si>
    <t xml:space="preserve">GТкор.каб. спец. 1-й грн.  </t>
  </si>
  <si>
    <t xml:space="preserve">в каботажном  плавании, с которых непосредственно  взимается корабельный сбор при входе в порт и </t>
  </si>
  <si>
    <t>выходе из порта (без учета коэффициентов К и К1 ), на планируемый год, тыс. GТ;</t>
  </si>
  <si>
    <t xml:space="preserve"> GТкор. каб. спец. 2-й гр.</t>
  </si>
  <si>
    <t xml:space="preserve">каботажном  плавании, с которых непосредственно  взимается корабельный сбор при входе судна в </t>
  </si>
  <si>
    <t>порт и выходе из порта (без учета коэффициентов К и К2), на планируемый год, тыс. GТ;</t>
  </si>
  <si>
    <t xml:space="preserve">плавании, ед. </t>
  </si>
  <si>
    <t xml:space="preserve"> К1 </t>
  </si>
  <si>
    <t xml:space="preserve"> К2 </t>
  </si>
  <si>
    <t>группы в расчетах всех портовых сборов, ед.</t>
  </si>
  <si>
    <t>1.Исходные данные</t>
  </si>
  <si>
    <t xml:space="preserve">1.1. Планируемые годовые средства, направляемые на покрытие </t>
  </si>
  <si>
    <t xml:space="preserve">1.2. Планируемые годовые средства, направляемые на воспроизводство </t>
  </si>
  <si>
    <t xml:space="preserve">1.3. Планируемые годовые средства, направляемые на возврат инвестиций для развития портовой </t>
  </si>
  <si>
    <t xml:space="preserve">1.4. Облагаемая корабельным сбором валовая вместимость </t>
  </si>
  <si>
    <t xml:space="preserve">1.5. Облагаемая корабельным сбором валовая вместимость специализированных судов 1-й группы </t>
  </si>
  <si>
    <t xml:space="preserve">1.6.  - облагаемая корабельным сбором валовая вместимость специализированных судов 2-й группы  </t>
  </si>
  <si>
    <t xml:space="preserve">1.7. Облагаемая корабельным сбором валовая вместимость всех судов в каботажном плавании (без </t>
  </si>
  <si>
    <t xml:space="preserve">1.8. Облагаемая корабельным сбором валовая вместимость специализированных судов 1-й группы </t>
  </si>
  <si>
    <t xml:space="preserve">1.9. Облагаемая корабельным сбором валовая вместимость специализированных судов 2-й группы в </t>
  </si>
  <si>
    <t xml:space="preserve">1.10. Коэффициент снижения уровня ставок всех  портовых сборов, взимаемых с судов в каботажном </t>
  </si>
  <si>
    <t xml:space="preserve">1.11. Коэффициент, применяемый к валовой вместимости специализированных судов 1-й группы </t>
  </si>
  <si>
    <t xml:space="preserve">1.12.  Коэффициент, применяемый к валовой вместимости специализированных судов 2-й </t>
  </si>
  <si>
    <t>2.1.1. Для всех судов, кроме специализированных судов 1-2-й групп</t>
  </si>
  <si>
    <t xml:space="preserve">2.1.2.Для специализированных судов 1-й группы (автомобилевозы, контейнеровозы, лихтеровозы, </t>
  </si>
  <si>
    <t xml:space="preserve">ЛО-РО,  РО-РО, РО-ФЛОУ,  ОБО, скотовозы,  пассажирськие) - </t>
  </si>
  <si>
    <t xml:space="preserve">2.1.3.Для  судов 2-й группы (наливных судов) </t>
  </si>
  <si>
    <t>GТкор.каб все суда, кроме спец.</t>
  </si>
  <si>
    <r>
      <t>С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</t>
    </r>
    <r>
      <rPr>
        <b/>
        <vertAlign val="superscript"/>
        <sz val="16"/>
        <color theme="1"/>
        <rFont val="Calibri"/>
        <family val="2"/>
        <charset val="204"/>
        <scheme val="minor"/>
      </rPr>
      <t>кор.</t>
    </r>
    <r>
      <rPr>
        <b/>
        <vertAlign val="subscript"/>
        <sz val="16"/>
        <color theme="1"/>
        <rFont val="Calibri"/>
        <family val="2"/>
        <charset val="204"/>
        <scheme val="minor"/>
      </rPr>
      <t>заг.все суда, кроме спец.</t>
    </r>
  </si>
  <si>
    <t>2.2.1. Для всех судов, кроме специализированных судов 1-2-й групп</t>
  </si>
  <si>
    <t xml:space="preserve">2.2.2.Для  специализированных судов 1-й группы (автомобилевозы, контейнеровозы, лихтеровозы,  </t>
  </si>
  <si>
    <t xml:space="preserve">2.2.3.Для  сулов 2-й группы (наливных судов) </t>
  </si>
  <si>
    <t>2.1. Для судов в заграничном плавнии, грн./1GТ</t>
  </si>
  <si>
    <r>
      <t>С</t>
    </r>
    <r>
      <rPr>
        <b/>
        <vertAlign val="superscript"/>
        <sz val="16"/>
        <color theme="1"/>
        <rFont val="Calibri"/>
        <family val="2"/>
        <charset val="204"/>
        <scheme val="minor"/>
      </rPr>
      <t xml:space="preserve"> кор.</t>
    </r>
    <r>
      <rPr>
        <b/>
        <vertAlign val="subscript"/>
        <sz val="16"/>
        <color theme="1"/>
        <rFont val="Calibri"/>
        <family val="2"/>
        <charset val="204"/>
        <scheme val="minor"/>
      </rPr>
      <t>заг.спец.1-й гр.</t>
    </r>
  </si>
  <si>
    <r>
      <t>С</t>
    </r>
    <r>
      <rPr>
        <b/>
        <vertAlign val="superscript"/>
        <sz val="16"/>
        <color theme="1"/>
        <rFont val="Calibri"/>
        <family val="2"/>
        <charset val="204"/>
        <scheme val="minor"/>
      </rPr>
      <t xml:space="preserve"> кор.</t>
    </r>
    <r>
      <rPr>
        <b/>
        <vertAlign val="subscript"/>
        <sz val="16"/>
        <color theme="1"/>
        <rFont val="Calibri"/>
        <family val="2"/>
        <charset val="204"/>
        <scheme val="minor"/>
      </rPr>
      <t>заг.спец.2-й гр.</t>
    </r>
  </si>
  <si>
    <t xml:space="preserve">2.2. Для судов в каботажном плавнии, грн./1GТ </t>
  </si>
  <si>
    <r>
      <t>С</t>
    </r>
    <r>
      <rPr>
        <b/>
        <vertAlign val="superscript"/>
        <sz val="16"/>
        <color theme="1"/>
        <rFont val="Calibri"/>
        <family val="2"/>
        <charset val="204"/>
        <scheme val="minor"/>
      </rPr>
      <t xml:space="preserve"> кор.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каб.все суда, кроме спец</t>
    </r>
  </si>
  <si>
    <r>
      <t>С</t>
    </r>
    <r>
      <rPr>
        <b/>
        <vertAlign val="superscript"/>
        <sz val="16"/>
        <color theme="1"/>
        <rFont val="Calibri"/>
        <family val="2"/>
        <charset val="204"/>
        <scheme val="minor"/>
      </rPr>
      <t xml:space="preserve"> кор.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каб. спец.1-й гр.</t>
    </r>
    <r>
      <rPr>
        <b/>
        <sz val="16"/>
        <color theme="1"/>
        <rFont val="Calibri"/>
        <family val="2"/>
        <charset val="204"/>
        <scheme val="minor"/>
      </rPr>
      <t xml:space="preserve">  </t>
    </r>
  </si>
  <si>
    <t>Содержание</t>
  </si>
  <si>
    <t>Условные обозначения</t>
  </si>
  <si>
    <t>планируемых</t>
  </si>
  <si>
    <t xml:space="preserve">годовых </t>
  </si>
  <si>
    <t>показателей</t>
  </si>
  <si>
    <t>Знaчения</t>
  </si>
  <si>
    <t>2. Расчет ставок корабельного сбора в национальной валюте</t>
  </si>
  <si>
    <t>2. Расчет ставок корабельного сбора в долларах США</t>
  </si>
  <si>
    <t>2.1. Для судов в заграничном плавнии, долл.США./1GТ</t>
  </si>
  <si>
    <t xml:space="preserve">2.2. Для судов в каботажном плавнии, долл.США./1GТ </t>
  </si>
  <si>
    <t>Принятый курс долл.США, грн./1долл.США</t>
  </si>
  <si>
    <t>Приложение 3</t>
  </si>
  <si>
    <t>Алгоритм расчета ставок корабельного сбора (условный пример)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</si>
</sst>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b/>
      <vertAlign val="sub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vertAlign val="subscript"/>
      <sz val="16"/>
      <color theme="1"/>
      <name val="Calibri"/>
      <family val="2"/>
      <charset val="204"/>
      <scheme val="minor"/>
    </font>
    <font>
      <b/>
      <vertAlign val="superscript"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/>
    <xf numFmtId="0" fontId="1" fillId="0" borderId="3" xfId="0" applyFont="1" applyBorder="1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1" fillId="0" borderId="8" xfId="0" applyFont="1" applyBorder="1"/>
    <xf numFmtId="0" fontId="1" fillId="0" borderId="9" xfId="0" applyFont="1" applyBorder="1"/>
    <xf numFmtId="0" fontId="7" fillId="0" borderId="3" xfId="0" applyFont="1" applyBorder="1"/>
    <xf numFmtId="0" fontId="1" fillId="0" borderId="11" xfId="0" applyFont="1" applyBorder="1"/>
    <xf numFmtId="0" fontId="0" fillId="0" borderId="12" xfId="0" applyBorder="1"/>
    <xf numFmtId="0" fontId="10" fillId="0" borderId="8" xfId="0" applyFont="1" applyBorder="1"/>
    <xf numFmtId="0" fontId="10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justify" vertical="center"/>
    </xf>
    <xf numFmtId="164" fontId="1" fillId="0" borderId="8" xfId="0" applyNumberFormat="1" applyFont="1" applyBorder="1"/>
    <xf numFmtId="0" fontId="1" fillId="0" borderId="10" xfId="0" applyFont="1" applyBorder="1" applyAlignment="1">
      <alignment horizontal="right"/>
    </xf>
    <xf numFmtId="0" fontId="1" fillId="0" borderId="0" xfId="0" applyFont="1" applyBorder="1"/>
    <xf numFmtId="165" fontId="0" fillId="0" borderId="0" xfId="0" applyNumberFormat="1" applyBorder="1"/>
    <xf numFmtId="0" fontId="6" fillId="0" borderId="5" xfId="0" applyFont="1" applyBorder="1"/>
    <xf numFmtId="165" fontId="1" fillId="0" borderId="2" xfId="0" applyNumberFormat="1" applyFont="1" applyBorder="1"/>
    <xf numFmtId="165" fontId="1" fillId="0" borderId="4" xfId="0" applyNumberFormat="1" applyFont="1" applyBorder="1"/>
    <xf numFmtId="0" fontId="1" fillId="0" borderId="4" xfId="0" applyFont="1" applyBorder="1"/>
    <xf numFmtId="0" fontId="1" fillId="0" borderId="6" xfId="0" applyFont="1" applyBorder="1"/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4" fillId="0" borderId="7" xfId="0" applyFont="1" applyBorder="1"/>
    <xf numFmtId="0" fontId="7" fillId="0" borderId="8" xfId="0" applyFont="1" applyBorder="1"/>
    <xf numFmtId="0" fontId="11" fillId="0" borderId="8" xfId="0" applyFont="1" applyBorder="1"/>
    <xf numFmtId="0" fontId="7" fillId="0" borderId="8" xfId="0" applyFont="1" applyBorder="1" applyAlignment="1">
      <alignment horizontal="justify" vertical="center"/>
    </xf>
    <xf numFmtId="0" fontId="7" fillId="0" borderId="9" xfId="0" applyFont="1" applyBorder="1" applyAlignment="1">
      <alignment horizontal="justify" vertical="center"/>
    </xf>
    <xf numFmtId="0" fontId="0" fillId="0" borderId="2" xfId="0" applyBorder="1"/>
    <xf numFmtId="0" fontId="0" fillId="0" borderId="4" xfId="0" applyBorder="1"/>
    <xf numFmtId="0" fontId="1" fillId="0" borderId="0" xfId="0" applyFont="1" applyFill="1" applyBorder="1"/>
    <xf numFmtId="0" fontId="1" fillId="0" borderId="10" xfId="0" applyFont="1" applyBorder="1"/>
    <xf numFmtId="165" fontId="0" fillId="0" borderId="4" xfId="0" applyNumberFormat="1" applyBorder="1"/>
    <xf numFmtId="165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workbookViewId="0">
      <selection activeCell="F53" sqref="F53"/>
    </sheetView>
  </sheetViews>
  <sheetFormatPr defaultRowHeight="14.4" x14ac:dyDescent="0.3"/>
  <cols>
    <col min="1" max="1" width="92.109375" customWidth="1"/>
    <col min="2" max="2" width="30.109375" customWidth="1"/>
    <col min="3" max="3" width="14.109375" customWidth="1"/>
  </cols>
  <sheetData>
    <row r="1" spans="1:27" ht="15" thickBot="1" x14ac:dyDescent="0.35">
      <c r="A1" s="24" t="s">
        <v>73</v>
      </c>
      <c r="B1" s="24" t="s">
        <v>72</v>
      </c>
      <c r="C1" s="25"/>
    </row>
    <row r="2" spans="1:27" x14ac:dyDescent="0.3">
      <c r="A2" s="1"/>
      <c r="B2" s="5"/>
      <c r="C2" s="27" t="s">
        <v>66</v>
      </c>
    </row>
    <row r="3" spans="1:27" x14ac:dyDescent="0.3">
      <c r="A3" s="9" t="s">
        <v>61</v>
      </c>
      <c r="B3" s="12" t="s">
        <v>62</v>
      </c>
      <c r="C3" s="28" t="s">
        <v>63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9"/>
      <c r="B4" s="6"/>
      <c r="C4" s="29" t="s">
        <v>64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2" thickBot="1" x14ac:dyDescent="0.35">
      <c r="A5" s="26"/>
      <c r="B5" s="7"/>
      <c r="C5" s="30" t="s">
        <v>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9" t="s">
        <v>33</v>
      </c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6" x14ac:dyDescent="0.3">
      <c r="A7" s="10" t="s">
        <v>34</v>
      </c>
      <c r="B7" s="6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6" x14ac:dyDescent="0.3">
      <c r="A8" s="11" t="s">
        <v>5</v>
      </c>
      <c r="B8" s="17" t="s">
        <v>4</v>
      </c>
      <c r="C8" s="12">
        <v>250000</v>
      </c>
      <c r="D8" s="3"/>
      <c r="E8" s="3"/>
      <c r="F8" s="3"/>
      <c r="G8" s="3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6" x14ac:dyDescent="0.3">
      <c r="A9" s="10" t="s">
        <v>35</v>
      </c>
      <c r="B9" s="17"/>
      <c r="C9" s="12"/>
      <c r="D9" s="3"/>
      <c r="E9" s="3"/>
      <c r="F9" s="3"/>
      <c r="G9" s="3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6" x14ac:dyDescent="0.3">
      <c r="A10" s="11" t="s">
        <v>7</v>
      </c>
      <c r="B10" s="17" t="s">
        <v>6</v>
      </c>
      <c r="C10" s="12">
        <v>15000</v>
      </c>
      <c r="D10" s="3"/>
      <c r="E10" s="3"/>
      <c r="F10" s="3"/>
      <c r="G10" s="33" t="s">
        <v>0</v>
      </c>
      <c r="H10" s="3"/>
      <c r="I10" s="33" t="s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2" t="s">
        <v>36</v>
      </c>
      <c r="B11" s="17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2" t="s">
        <v>8</v>
      </c>
      <c r="B12" s="17" t="s">
        <v>9</v>
      </c>
      <c r="C12" s="12">
        <v>10000</v>
      </c>
    </row>
    <row r="13" spans="1:27" ht="15.6" x14ac:dyDescent="0.3">
      <c r="A13" s="10" t="s">
        <v>37</v>
      </c>
      <c r="B13" s="17"/>
      <c r="C13" s="12"/>
    </row>
    <row r="14" spans="1:27" ht="15.6" x14ac:dyDescent="0.3">
      <c r="A14" s="10" t="s">
        <v>10</v>
      </c>
      <c r="B14" s="17"/>
      <c r="C14" s="12"/>
    </row>
    <row r="15" spans="1:27" x14ac:dyDescent="0.3">
      <c r="A15" s="2" t="s">
        <v>11</v>
      </c>
      <c r="B15" s="17"/>
      <c r="C15" s="12"/>
    </row>
    <row r="16" spans="1:27" ht="15.6" x14ac:dyDescent="0.3">
      <c r="A16" s="11" t="s">
        <v>12</v>
      </c>
      <c r="B16" s="17" t="s">
        <v>13</v>
      </c>
      <c r="C16" s="12">
        <v>150000</v>
      </c>
    </row>
    <row r="17" spans="1:3" x14ac:dyDescent="0.3">
      <c r="A17" s="2" t="s">
        <v>38</v>
      </c>
      <c r="B17" s="17"/>
      <c r="C17" s="12"/>
    </row>
    <row r="18" spans="1:3" x14ac:dyDescent="0.3">
      <c r="A18" s="2" t="s">
        <v>14</v>
      </c>
      <c r="B18" s="17"/>
      <c r="C18" s="12"/>
    </row>
    <row r="19" spans="1:3" x14ac:dyDescent="0.3">
      <c r="A19" s="2" t="s">
        <v>15</v>
      </c>
      <c r="B19" s="17" t="s">
        <v>17</v>
      </c>
      <c r="C19" s="12">
        <v>100000</v>
      </c>
    </row>
    <row r="20" spans="1:3" x14ac:dyDescent="0.3">
      <c r="A20" s="2" t="s">
        <v>39</v>
      </c>
      <c r="B20" s="17" t="s">
        <v>16</v>
      </c>
      <c r="C20" s="12"/>
    </row>
    <row r="21" spans="1:3" x14ac:dyDescent="0.3">
      <c r="A21" s="2" t="s">
        <v>19</v>
      </c>
      <c r="B21" s="17"/>
      <c r="C21" s="12"/>
    </row>
    <row r="22" spans="1:3" x14ac:dyDescent="0.3">
      <c r="A22" s="2" t="s">
        <v>20</v>
      </c>
      <c r="B22" s="17" t="s">
        <v>18</v>
      </c>
      <c r="C22" s="12">
        <v>200000</v>
      </c>
    </row>
    <row r="23" spans="1:3" x14ac:dyDescent="0.3">
      <c r="A23" s="2" t="s">
        <v>40</v>
      </c>
      <c r="B23" s="17"/>
      <c r="C23" s="12"/>
    </row>
    <row r="24" spans="1:3" x14ac:dyDescent="0.3">
      <c r="A24" s="2" t="s">
        <v>21</v>
      </c>
      <c r="B24" s="17"/>
      <c r="C24" s="12"/>
    </row>
    <row r="25" spans="1:3" x14ac:dyDescent="0.3">
      <c r="A25" s="2" t="s">
        <v>22</v>
      </c>
      <c r="B25" s="17" t="s">
        <v>50</v>
      </c>
      <c r="C25" s="12">
        <v>2000</v>
      </c>
    </row>
    <row r="26" spans="1:3" x14ac:dyDescent="0.3">
      <c r="A26" s="2" t="s">
        <v>41</v>
      </c>
      <c r="B26" s="17"/>
      <c r="C26" s="12"/>
    </row>
    <row r="27" spans="1:3" x14ac:dyDescent="0.3">
      <c r="A27" s="2" t="s">
        <v>24</v>
      </c>
      <c r="B27" s="17"/>
      <c r="C27" s="12"/>
    </row>
    <row r="28" spans="1:3" x14ac:dyDescent="0.3">
      <c r="A28" s="2" t="s">
        <v>25</v>
      </c>
      <c r="B28" s="17" t="s">
        <v>23</v>
      </c>
      <c r="C28" s="12">
        <v>1000</v>
      </c>
    </row>
    <row r="29" spans="1:3" x14ac:dyDescent="0.3">
      <c r="A29" s="2" t="s">
        <v>42</v>
      </c>
      <c r="B29" s="17"/>
      <c r="C29" s="12"/>
    </row>
    <row r="30" spans="1:3" x14ac:dyDescent="0.3">
      <c r="A30" s="2" t="s">
        <v>27</v>
      </c>
      <c r="B30" s="17"/>
      <c r="C30" s="12"/>
    </row>
    <row r="31" spans="1:3" x14ac:dyDescent="0.3">
      <c r="A31" s="2" t="s">
        <v>28</v>
      </c>
      <c r="B31" s="17" t="s">
        <v>26</v>
      </c>
      <c r="C31" s="12">
        <v>500</v>
      </c>
    </row>
    <row r="32" spans="1:3" x14ac:dyDescent="0.3">
      <c r="A32" s="2" t="s">
        <v>43</v>
      </c>
      <c r="B32" s="17"/>
      <c r="C32" s="12"/>
    </row>
    <row r="33" spans="1:3" x14ac:dyDescent="0.3">
      <c r="A33" s="2" t="s">
        <v>29</v>
      </c>
      <c r="B33" s="17" t="s">
        <v>2</v>
      </c>
      <c r="C33" s="12">
        <v>0.35</v>
      </c>
    </row>
    <row r="34" spans="1:3" x14ac:dyDescent="0.3">
      <c r="A34" s="2" t="s">
        <v>44</v>
      </c>
      <c r="B34" s="17" t="s">
        <v>30</v>
      </c>
      <c r="C34" s="12">
        <v>0.75</v>
      </c>
    </row>
    <row r="35" spans="1:3" x14ac:dyDescent="0.3">
      <c r="A35" s="2" t="s">
        <v>32</v>
      </c>
      <c r="B35" s="17"/>
      <c r="C35" s="12"/>
    </row>
    <row r="36" spans="1:3" ht="15.6" x14ac:dyDescent="0.3">
      <c r="A36" s="10" t="s">
        <v>45</v>
      </c>
      <c r="B36" s="17"/>
      <c r="C36" s="12"/>
    </row>
    <row r="37" spans="1:3" x14ac:dyDescent="0.3">
      <c r="A37" s="2" t="s">
        <v>32</v>
      </c>
      <c r="B37" s="17" t="s">
        <v>31</v>
      </c>
      <c r="C37" s="12">
        <v>1.1000000000000001</v>
      </c>
    </row>
    <row r="38" spans="1:3" x14ac:dyDescent="0.3">
      <c r="A38" s="2"/>
      <c r="B38" s="17"/>
      <c r="C38" s="12"/>
    </row>
    <row r="39" spans="1:3" ht="15" thickBot="1" x14ac:dyDescent="0.35">
      <c r="A39" s="4"/>
      <c r="B39" s="18"/>
      <c r="C39" s="13"/>
    </row>
    <row r="40" spans="1:3" x14ac:dyDescent="0.3">
      <c r="A40" s="9" t="s">
        <v>67</v>
      </c>
      <c r="B40" s="19"/>
      <c r="C40" s="5"/>
    </row>
    <row r="41" spans="1:3" x14ac:dyDescent="0.3">
      <c r="A41" s="9" t="s">
        <v>55</v>
      </c>
      <c r="B41" s="2"/>
      <c r="C41" s="6"/>
    </row>
    <row r="42" spans="1:3" ht="25.2" x14ac:dyDescent="0.55000000000000004">
      <c r="A42" s="2" t="s">
        <v>46</v>
      </c>
      <c r="B42" s="14" t="s">
        <v>51</v>
      </c>
      <c r="C42" s="22">
        <f>(C8+C10+C12)/(C16+C19*C34+C22*C37+C25*C33+C28*C33*C34+C31*C33*C37)</f>
        <v>0.61637771626452686</v>
      </c>
    </row>
    <row r="43" spans="1:3" ht="21" x14ac:dyDescent="0.4">
      <c r="A43" s="2" t="s">
        <v>47</v>
      </c>
      <c r="B43" s="20"/>
      <c r="C43" s="12"/>
    </row>
    <row r="44" spans="1:3" ht="25.2" x14ac:dyDescent="0.55000000000000004">
      <c r="A44" t="s">
        <v>48</v>
      </c>
      <c r="B44" s="14" t="s">
        <v>56</v>
      </c>
      <c r="C44" s="22">
        <f>C42*C34</f>
        <v>0.46228328719839518</v>
      </c>
    </row>
    <row r="45" spans="1:3" ht="25.2" x14ac:dyDescent="0.3">
      <c r="A45" s="2" t="s">
        <v>49</v>
      </c>
      <c r="B45" s="21" t="s">
        <v>57</v>
      </c>
      <c r="C45" s="22">
        <f>C42*C37</f>
        <v>0.67801548789097965</v>
      </c>
    </row>
    <row r="46" spans="1:3" ht="21" x14ac:dyDescent="0.4">
      <c r="A46" s="9" t="s">
        <v>58</v>
      </c>
      <c r="B46" s="14"/>
      <c r="C46" s="22"/>
    </row>
    <row r="47" spans="1:3" ht="25.2" x14ac:dyDescent="0.55000000000000004">
      <c r="A47" s="2" t="s">
        <v>52</v>
      </c>
      <c r="B47" s="14" t="s">
        <v>59</v>
      </c>
      <c r="C47" s="22">
        <f>C42*C33</f>
        <v>0.21573220069258439</v>
      </c>
    </row>
    <row r="48" spans="1:3" ht="21" x14ac:dyDescent="0.4">
      <c r="A48" s="2" t="s">
        <v>53</v>
      </c>
      <c r="B48" s="14"/>
      <c r="C48" s="22"/>
    </row>
    <row r="49" spans="1:3" ht="25.2" x14ac:dyDescent="0.55000000000000004">
      <c r="A49" t="s">
        <v>48</v>
      </c>
      <c r="B49" s="14" t="s">
        <v>60</v>
      </c>
      <c r="C49" s="22">
        <f>C42*C33*C34</f>
        <v>0.1617991505194383</v>
      </c>
    </row>
    <row r="50" spans="1:3" ht="25.8" thickBot="1" x14ac:dyDescent="0.35">
      <c r="A50" s="2" t="s">
        <v>54</v>
      </c>
      <c r="B50" s="21" t="s">
        <v>57</v>
      </c>
      <c r="C50" s="22">
        <f>C42*C33*C37</f>
        <v>0.23730542076184286</v>
      </c>
    </row>
    <row r="51" spans="1:3" ht="15" thickBot="1" x14ac:dyDescent="0.35">
      <c r="A51" s="15" t="s">
        <v>3</v>
      </c>
      <c r="B51" s="23">
        <f>C16*C42+C19*C44+C22*C45+C25*C47+C28*C49+C31*C50</f>
        <v>274999.99999999994</v>
      </c>
      <c r="C51" s="16"/>
    </row>
    <row r="52" spans="1:3" ht="15" thickBot="1" x14ac:dyDescent="0.35">
      <c r="A52" s="42" t="s">
        <v>71</v>
      </c>
      <c r="C52" s="43">
        <v>25</v>
      </c>
    </row>
    <row r="53" spans="1:3" x14ac:dyDescent="0.3">
      <c r="A53" s="34" t="s">
        <v>68</v>
      </c>
      <c r="B53" s="35"/>
      <c r="C53" s="40"/>
    </row>
    <row r="54" spans="1:3" x14ac:dyDescent="0.3">
      <c r="A54" s="9" t="s">
        <v>69</v>
      </c>
      <c r="B54" s="6"/>
      <c r="C54" s="41"/>
    </row>
    <row r="55" spans="1:3" ht="25.2" x14ac:dyDescent="0.55000000000000004">
      <c r="A55" s="2" t="s">
        <v>46</v>
      </c>
      <c r="B55" s="36" t="s">
        <v>51</v>
      </c>
      <c r="C55" s="44">
        <f>C42/C52</f>
        <v>2.4655108650581074E-2</v>
      </c>
    </row>
    <row r="56" spans="1:3" ht="21" x14ac:dyDescent="0.4">
      <c r="A56" s="2" t="s">
        <v>47</v>
      </c>
      <c r="B56" s="37"/>
      <c r="C56" s="44"/>
    </row>
    <row r="57" spans="1:3" ht="25.2" x14ac:dyDescent="0.55000000000000004">
      <c r="A57" s="2" t="s">
        <v>48</v>
      </c>
      <c r="B57" s="36" t="s">
        <v>56</v>
      </c>
      <c r="C57" s="44">
        <f>C44/C52</f>
        <v>1.8491331487935806E-2</v>
      </c>
    </row>
    <row r="58" spans="1:3" ht="25.2" x14ac:dyDescent="0.3">
      <c r="A58" s="2" t="s">
        <v>49</v>
      </c>
      <c r="B58" s="38" t="s">
        <v>57</v>
      </c>
      <c r="C58" s="44">
        <f>C45/C52</f>
        <v>2.7120619515639186E-2</v>
      </c>
    </row>
    <row r="59" spans="1:3" ht="21" x14ac:dyDescent="0.4">
      <c r="A59" s="9" t="s">
        <v>70</v>
      </c>
      <c r="B59" s="36"/>
      <c r="C59" s="44"/>
    </row>
    <row r="60" spans="1:3" ht="25.2" x14ac:dyDescent="0.55000000000000004">
      <c r="A60" s="2" t="s">
        <v>52</v>
      </c>
      <c r="B60" s="36" t="s">
        <v>59</v>
      </c>
      <c r="C60" s="44">
        <f>+C47/C52</f>
        <v>8.6292880277033749E-3</v>
      </c>
    </row>
    <row r="61" spans="1:3" ht="21" x14ac:dyDescent="0.4">
      <c r="A61" s="2" t="s">
        <v>53</v>
      </c>
      <c r="B61" s="36"/>
      <c r="C61" s="44"/>
    </row>
    <row r="62" spans="1:3" ht="25.2" x14ac:dyDescent="0.55000000000000004">
      <c r="A62" s="2" t="s">
        <v>48</v>
      </c>
      <c r="B62" s="36" t="s">
        <v>60</v>
      </c>
      <c r="C62" s="44">
        <f>C49/C52</f>
        <v>6.4719660207775316E-3</v>
      </c>
    </row>
    <row r="63" spans="1:3" ht="25.8" thickBot="1" x14ac:dyDescent="0.35">
      <c r="A63" s="4" t="s">
        <v>54</v>
      </c>
      <c r="B63" s="39" t="s">
        <v>57</v>
      </c>
      <c r="C63" s="45">
        <f>C50/C52</f>
        <v>9.4922168304737136E-3</v>
      </c>
    </row>
    <row r="102" spans="1:3" ht="21" x14ac:dyDescent="0.4">
      <c r="A102" s="2" t="s">
        <v>47</v>
      </c>
      <c r="B102" s="20"/>
      <c r="C102" s="12"/>
    </row>
    <row r="103" spans="1:3" ht="25.2" x14ac:dyDescent="0.55000000000000004">
      <c r="A103" t="s">
        <v>48</v>
      </c>
      <c r="B103" s="14" t="s">
        <v>56</v>
      </c>
      <c r="C103" s="22">
        <f>C101*C93</f>
        <v>0</v>
      </c>
    </row>
    <row r="104" spans="1:3" ht="25.2" x14ac:dyDescent="0.3">
      <c r="A104" s="2" t="s">
        <v>49</v>
      </c>
      <c r="B104" s="21" t="s">
        <v>57</v>
      </c>
      <c r="C104" s="22">
        <f>C101*C96</f>
        <v>0</v>
      </c>
    </row>
    <row r="105" spans="1:3" ht="21" x14ac:dyDescent="0.4">
      <c r="A105" s="9" t="s">
        <v>58</v>
      </c>
      <c r="B105" s="14"/>
      <c r="C105" s="22"/>
    </row>
    <row r="106" spans="1:3" ht="25.2" x14ac:dyDescent="0.55000000000000004">
      <c r="A106" s="2" t="s">
        <v>52</v>
      </c>
      <c r="B106" s="14" t="s">
        <v>59</v>
      </c>
      <c r="C106" s="22">
        <f>C101*C92</f>
        <v>0</v>
      </c>
    </row>
    <row r="107" spans="1:3" ht="21" x14ac:dyDescent="0.4">
      <c r="A107" s="2" t="s">
        <v>53</v>
      </c>
      <c r="B107" s="14"/>
      <c r="C107" s="22"/>
    </row>
    <row r="108" spans="1:3" ht="25.2" x14ac:dyDescent="0.55000000000000004">
      <c r="A108" t="s">
        <v>48</v>
      </c>
      <c r="B108" s="14" t="s">
        <v>60</v>
      </c>
      <c r="C108" s="22">
        <f>C101*C92*C93</f>
        <v>0</v>
      </c>
    </row>
    <row r="109" spans="1:3" ht="25.8" thickBot="1" x14ac:dyDescent="0.35">
      <c r="A109" s="2" t="s">
        <v>54</v>
      </c>
      <c r="B109" s="21" t="s">
        <v>57</v>
      </c>
      <c r="C109" s="22">
        <f>C101*C92*C96</f>
        <v>0</v>
      </c>
    </row>
    <row r="110" spans="1:3" ht="15" thickBot="1" x14ac:dyDescent="0.35">
      <c r="A110" s="15" t="s">
        <v>3</v>
      </c>
      <c r="B110" s="23">
        <f>C75*C101+C78*C103+C81*C104+C84*C106+C87*C108+C90*C109</f>
        <v>0</v>
      </c>
      <c r="C110" s="1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sqref="A1:C47"/>
    </sheetView>
  </sheetViews>
  <sheetFormatPr defaultRowHeight="14.4" x14ac:dyDescent="0.3"/>
  <sheetData>
    <row r="1" spans="1:3" ht="15.6" x14ac:dyDescent="0.3">
      <c r="A1" s="8"/>
      <c r="B1" s="5"/>
      <c r="C1" s="5"/>
    </row>
    <row r="2" spans="1:3" x14ac:dyDescent="0.3">
      <c r="A2" s="9"/>
      <c r="B2" s="6"/>
      <c r="C2" s="6"/>
    </row>
    <row r="3" spans="1:3" ht="15.6" x14ac:dyDescent="0.3">
      <c r="A3" s="10"/>
      <c r="B3" s="6"/>
      <c r="C3" s="6"/>
    </row>
    <row r="4" spans="1:3" ht="15.6" x14ac:dyDescent="0.3">
      <c r="A4" s="11"/>
      <c r="B4" s="17"/>
      <c r="C4" s="12"/>
    </row>
    <row r="5" spans="1:3" ht="15.6" x14ac:dyDescent="0.3">
      <c r="A5" s="10"/>
      <c r="B5" s="17"/>
      <c r="C5" s="12"/>
    </row>
    <row r="6" spans="1:3" ht="15.6" x14ac:dyDescent="0.3">
      <c r="A6" s="11"/>
      <c r="B6" s="17"/>
      <c r="C6" s="12"/>
    </row>
    <row r="7" spans="1:3" x14ac:dyDescent="0.3">
      <c r="A7" s="2"/>
      <c r="B7" s="17"/>
      <c r="C7" s="12"/>
    </row>
    <row r="8" spans="1:3" x14ac:dyDescent="0.3">
      <c r="A8" s="2"/>
      <c r="B8" s="17"/>
      <c r="C8" s="12"/>
    </row>
    <row r="9" spans="1:3" ht="15.6" x14ac:dyDescent="0.3">
      <c r="A9" s="10"/>
      <c r="B9" s="17"/>
      <c r="C9" s="12"/>
    </row>
    <row r="10" spans="1:3" ht="15.6" x14ac:dyDescent="0.3">
      <c r="A10" s="10"/>
      <c r="B10" s="17"/>
      <c r="C10" s="12"/>
    </row>
    <row r="11" spans="1:3" x14ac:dyDescent="0.3">
      <c r="A11" s="2"/>
      <c r="B11" s="17"/>
      <c r="C11" s="12"/>
    </row>
    <row r="12" spans="1:3" ht="15.6" x14ac:dyDescent="0.3">
      <c r="A12" s="11"/>
      <c r="B12" s="17"/>
      <c r="C12" s="12"/>
    </row>
    <row r="13" spans="1:3" x14ac:dyDescent="0.3">
      <c r="A13" s="2"/>
      <c r="B13" s="17"/>
      <c r="C13" s="12"/>
    </row>
    <row r="14" spans="1:3" x14ac:dyDescent="0.3">
      <c r="A14" s="2"/>
      <c r="B14" s="17"/>
      <c r="C14" s="12"/>
    </row>
    <row r="15" spans="1:3" x14ac:dyDescent="0.3">
      <c r="A15" s="2"/>
      <c r="B15" s="17"/>
      <c r="C15" s="12"/>
    </row>
    <row r="16" spans="1:3" x14ac:dyDescent="0.3">
      <c r="A16" s="2"/>
      <c r="B16" s="17"/>
      <c r="C16" s="12"/>
    </row>
    <row r="17" spans="1:3" x14ac:dyDescent="0.3">
      <c r="A17" s="2"/>
      <c r="B17" s="17"/>
      <c r="C17" s="12"/>
    </row>
    <row r="18" spans="1:3" x14ac:dyDescent="0.3">
      <c r="A18" s="2"/>
      <c r="B18" s="17"/>
      <c r="C18" s="12"/>
    </row>
    <row r="19" spans="1:3" x14ac:dyDescent="0.3">
      <c r="A19" s="2"/>
      <c r="B19" s="17"/>
      <c r="C19" s="12"/>
    </row>
    <row r="20" spans="1:3" x14ac:dyDescent="0.3">
      <c r="A20" s="2"/>
      <c r="B20" s="17"/>
      <c r="C20" s="12"/>
    </row>
    <row r="21" spans="1:3" x14ac:dyDescent="0.3">
      <c r="A21" s="2"/>
      <c r="B21" s="17"/>
      <c r="C21" s="12"/>
    </row>
    <row r="22" spans="1:3" x14ac:dyDescent="0.3">
      <c r="A22" s="2"/>
      <c r="B22" s="17"/>
      <c r="C22" s="12"/>
    </row>
    <row r="23" spans="1:3" x14ac:dyDescent="0.3">
      <c r="A23" s="2"/>
      <c r="B23" s="17"/>
      <c r="C23" s="12"/>
    </row>
    <row r="24" spans="1:3" x14ac:dyDescent="0.3">
      <c r="A24" s="2"/>
      <c r="B24" s="17"/>
      <c r="C24" s="12"/>
    </row>
    <row r="25" spans="1:3" x14ac:dyDescent="0.3">
      <c r="A25" s="2"/>
      <c r="B25" s="17"/>
      <c r="C25" s="12"/>
    </row>
    <row r="26" spans="1:3" x14ac:dyDescent="0.3">
      <c r="A26" s="2"/>
      <c r="B26" s="17"/>
      <c r="C26" s="12"/>
    </row>
    <row r="27" spans="1:3" x14ac:dyDescent="0.3">
      <c r="A27" s="2"/>
      <c r="B27" s="17"/>
      <c r="C27" s="12"/>
    </row>
    <row r="28" spans="1:3" x14ac:dyDescent="0.3">
      <c r="A28" s="2"/>
      <c r="B28" s="17"/>
      <c r="C28" s="12"/>
    </row>
    <row r="29" spans="1:3" x14ac:dyDescent="0.3">
      <c r="A29" s="2"/>
      <c r="B29" s="17"/>
      <c r="C29" s="12"/>
    </row>
    <row r="30" spans="1:3" x14ac:dyDescent="0.3">
      <c r="A30" s="2"/>
      <c r="B30" s="17"/>
      <c r="C30" s="12"/>
    </row>
    <row r="31" spans="1:3" x14ac:dyDescent="0.3">
      <c r="A31" s="2"/>
      <c r="B31" s="17"/>
      <c r="C31" s="12"/>
    </row>
    <row r="32" spans="1:3" ht="15.6" x14ac:dyDescent="0.3">
      <c r="A32" s="10"/>
      <c r="B32" s="17"/>
      <c r="C32" s="12"/>
    </row>
    <row r="33" spans="1:3" x14ac:dyDescent="0.3">
      <c r="A33" s="2"/>
      <c r="B33" s="17"/>
      <c r="C33" s="12"/>
    </row>
    <row r="34" spans="1:3" x14ac:dyDescent="0.3">
      <c r="A34" s="2"/>
      <c r="B34" s="17"/>
      <c r="C34" s="12"/>
    </row>
    <row r="35" spans="1:3" ht="15" thickBot="1" x14ac:dyDescent="0.35">
      <c r="A35" s="4"/>
      <c r="B35" s="18"/>
      <c r="C35" s="13"/>
    </row>
    <row r="36" spans="1:3" x14ac:dyDescent="0.3">
      <c r="A36" s="9"/>
      <c r="B36" s="19"/>
      <c r="C36" s="5"/>
    </row>
    <row r="37" spans="1:3" x14ac:dyDescent="0.3">
      <c r="A37" s="9"/>
      <c r="B37" s="2"/>
      <c r="C37" s="6"/>
    </row>
    <row r="38" spans="1:3" ht="21" x14ac:dyDescent="0.4">
      <c r="A38" s="2"/>
      <c r="B38" s="14"/>
      <c r="C38" s="22"/>
    </row>
    <row r="39" spans="1:3" ht="21" x14ac:dyDescent="0.4">
      <c r="A39" s="2"/>
      <c r="B39" s="20"/>
      <c r="C39" s="12"/>
    </row>
    <row r="40" spans="1:3" ht="21" x14ac:dyDescent="0.4">
      <c r="B40" s="14"/>
      <c r="C40" s="22"/>
    </row>
    <row r="41" spans="1:3" ht="21" x14ac:dyDescent="0.3">
      <c r="A41" s="2"/>
      <c r="B41" s="21"/>
      <c r="C41" s="22"/>
    </row>
    <row r="42" spans="1:3" ht="21" x14ac:dyDescent="0.4">
      <c r="A42" s="9"/>
      <c r="B42" s="14"/>
      <c r="C42" s="22"/>
    </row>
    <row r="43" spans="1:3" ht="21" x14ac:dyDescent="0.4">
      <c r="A43" s="2"/>
      <c r="B43" s="14"/>
      <c r="C43" s="22"/>
    </row>
    <row r="44" spans="1:3" ht="21" x14ac:dyDescent="0.4">
      <c r="A44" s="2"/>
      <c r="B44" s="14"/>
      <c r="C44" s="22"/>
    </row>
    <row r="45" spans="1:3" ht="21" x14ac:dyDescent="0.4">
      <c r="B45" s="14"/>
      <c r="C45" s="22"/>
    </row>
    <row r="46" spans="1:3" ht="21.6" thickBot="1" x14ac:dyDescent="0.35">
      <c r="A46" s="2"/>
      <c r="B46" s="21"/>
      <c r="C46" s="22"/>
    </row>
    <row r="47" spans="1:3" ht="15" thickBot="1" x14ac:dyDescent="0.35">
      <c r="A47" s="15"/>
      <c r="B47" s="23"/>
      <c r="C47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Yuzer</dc:creator>
  <cp:lastModifiedBy>Yuzer</cp:lastModifiedBy>
  <cp:lastPrinted>2015-07-07T19:01:48Z</cp:lastPrinted>
  <dcterms:created xsi:type="dcterms:W3CDTF">2015-07-07T18:31:07Z</dcterms:created>
  <dcterms:modified xsi:type="dcterms:W3CDTF">2016-06-07T22:30:21Z</dcterms:modified>
</cp:coreProperties>
</file>